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HENJUNAN5\Desktop\"/>
    </mc:Choice>
  </mc:AlternateContent>
  <bookViews>
    <workbookView xWindow="0" yWindow="0" windowWidth="28800" windowHeight="12380"/>
  </bookViews>
  <sheets>
    <sheet name="装修及水电" sheetId="2" r:id="rId1"/>
  </sheets>
  <definedNames>
    <definedName name="_xlnm._FilterDatabase" localSheetId="0" hidden="1">装修及水电!$A$5:$K$33</definedName>
  </definedNames>
  <calcPr calcId="162913"/>
</workbook>
</file>

<file path=xl/calcChain.xml><?xml version="1.0" encoding="utf-8"?>
<calcChain xmlns="http://schemas.openxmlformats.org/spreadsheetml/2006/main">
  <c r="F26" i="2" l="1"/>
  <c r="F27" i="2" s="1"/>
  <c r="F25" i="2"/>
  <c r="F24" i="2"/>
  <c r="F23" i="2"/>
  <c r="F22" i="2"/>
  <c r="F20" i="2"/>
  <c r="F18" i="2"/>
  <c r="F17" i="2"/>
  <c r="F16" i="2"/>
  <c r="F15" i="2"/>
  <c r="F12" i="2"/>
  <c r="F13" i="2" s="1"/>
  <c r="F11" i="2"/>
  <c r="F10" i="2"/>
  <c r="F8" i="2"/>
  <c r="F7" i="2"/>
</calcChain>
</file>

<file path=xl/sharedStrings.xml><?xml version="1.0" encoding="utf-8"?>
<sst xmlns="http://schemas.openxmlformats.org/spreadsheetml/2006/main" count="94" uniqueCount="67">
  <si>
    <t>贺州市八步区人民医院（广西桂东人民医院八步分院）</t>
  </si>
  <si>
    <t>放射科机房施工部分</t>
  </si>
  <si>
    <t>序号</t>
  </si>
  <si>
    <t>名称</t>
  </si>
  <si>
    <t>型号规格</t>
  </si>
  <si>
    <t>单位</t>
  </si>
  <si>
    <t>数量</t>
  </si>
  <si>
    <t>单价</t>
  </si>
  <si>
    <t>金额</t>
  </si>
  <si>
    <t>备注</t>
  </si>
  <si>
    <t>拆墙</t>
  </si>
  <si>
    <t>㎡</t>
  </si>
  <si>
    <t>拆除门窗</t>
  </si>
  <si>
    <t>个</t>
  </si>
  <si>
    <t>开门窗洞</t>
  </si>
  <si>
    <t>含修复</t>
  </si>
  <si>
    <t>新砌实心砖墙</t>
  </si>
  <si>
    <t>240墙</t>
  </si>
  <si>
    <t>m³</t>
  </si>
  <si>
    <t>新砌多孔砖墙</t>
  </si>
  <si>
    <t>200墙</t>
  </si>
  <si>
    <t>轻钢龙骨隔墙</t>
  </si>
  <si>
    <t>100墙</t>
  </si>
  <si>
    <t>双面贴埃特板</t>
  </si>
  <si>
    <t>隔墙贴埃特板</t>
  </si>
  <si>
    <t>钢筋混凝土过梁</t>
  </si>
  <si>
    <t>根</t>
  </si>
  <si>
    <t>墙面医疗板</t>
  </si>
  <si>
    <t>机房</t>
  </si>
  <si>
    <t>墙面抹灰</t>
  </si>
  <si>
    <t>砌体墙</t>
  </si>
  <si>
    <t>内墙面腻子乳胶漆</t>
  </si>
  <si>
    <t>公共区域和办公区</t>
  </si>
  <si>
    <t>外墙面腻子乳胶漆</t>
  </si>
  <si>
    <t>设备基础</t>
  </si>
  <si>
    <t>机房设备基础，按厂家要求定做，同最后装修地面高度相同（误差小于1毫米）</t>
  </si>
  <si>
    <t>套</t>
  </si>
  <si>
    <t>设备电缆沟</t>
  </si>
  <si>
    <t>挖槽，抹灰，砌筑电缆沟                             完成面尺寸：宽250*深150mm</t>
  </si>
  <si>
    <t>m</t>
  </si>
  <si>
    <t>DR设备悬挂钢架（按设备厂家要求定做）</t>
  </si>
  <si>
    <t>按厂家设计图安装</t>
  </si>
  <si>
    <t>项</t>
  </si>
  <si>
    <t>地面PVC板胶</t>
  </si>
  <si>
    <t>2.0mmPVC地板胶，同质透心</t>
  </si>
  <si>
    <t>上墙100mm</t>
  </si>
  <si>
    <t>地面自流平</t>
  </si>
  <si>
    <t>含人工材料费</t>
  </si>
  <si>
    <t>防滑地砖</t>
  </si>
  <si>
    <t>瓷砖踢脚线</t>
  </si>
  <si>
    <t>天面铝扣板安装</t>
  </si>
  <si>
    <t xml:space="preserve">1、600*600*1.0mm铝扣板板，聚酯喷漆面层铝板；
2、品牌相当于金鹏龙；    </t>
  </si>
  <si>
    <t>天面铝扣板吊杆+反支撑</t>
  </si>
  <si>
    <t xml:space="preserve">1、φ8全螺纹镀锌吊杆，间距1100mm,造型安装；                                2、不上人型轻钢龙骨，造型安装；
3.吊顶反支撑                          </t>
  </si>
  <si>
    <t>钢木门</t>
  </si>
  <si>
    <t xml:space="preserve">1、900*2100mm                                         </t>
  </si>
  <si>
    <t>樘</t>
  </si>
  <si>
    <t>电动平移门</t>
  </si>
  <si>
    <t xml:space="preserve">1、1200*2100mm                                          </t>
  </si>
  <si>
    <t xml:space="preserve">1、1500*2100mm                                          </t>
  </si>
  <si>
    <t>专用配电箱</t>
  </si>
  <si>
    <t>设备专用</t>
  </si>
  <si>
    <t>垃圾清运费</t>
  </si>
  <si>
    <t>合计：</t>
  </si>
  <si>
    <t>备注：最终费用以实际工程量结算为准。</t>
  </si>
  <si>
    <t>贺州市八步区人民医院放射科改造工程预算清单</t>
    <phoneticPr fontId="9" type="noConversion"/>
  </si>
  <si>
    <t>项目名称：贺州市八步区人民医院放射科改造工程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</si>
</sst>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 "/>
    <numFmt numFmtId="179" formatCode="0_ "/>
    <numFmt numFmtId="180" formatCode="0.00_);\(0.00\)"/>
  </numFmts>
  <fonts count="12" x14ac:knownFonts="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left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4" sqref="A4:I4"/>
    </sheetView>
  </sheetViews>
  <sheetFormatPr defaultColWidth="9" defaultRowHeight="14" x14ac:dyDescent="0.25"/>
  <cols>
    <col min="1" max="1" width="9" style="6"/>
    <col min="2" max="2" width="16.90625" style="6" customWidth="1"/>
    <col min="3" max="3" width="9" style="6"/>
    <col min="4" max="4" width="13.90625" style="6" customWidth="1"/>
    <col min="5" max="5" width="9" style="6"/>
    <col min="6" max="6" width="9.36328125" style="6"/>
    <col min="7" max="7" width="10.453125" style="6" customWidth="1"/>
    <col min="8" max="8" width="14.08984375" style="6" customWidth="1"/>
    <col min="9" max="9" width="25" style="6" customWidth="1"/>
    <col min="10" max="16384" width="9" style="6"/>
  </cols>
  <sheetData>
    <row r="1" spans="1:9" s="1" customFormat="1" ht="41.15" customHeight="1" x14ac:dyDescent="0.25">
      <c r="A1" s="49" t="s">
        <v>65</v>
      </c>
      <c r="B1" s="26"/>
      <c r="C1" s="25"/>
      <c r="D1" s="25"/>
      <c r="E1" s="25"/>
      <c r="F1" s="27"/>
      <c r="G1" s="27"/>
      <c r="H1" s="28"/>
      <c r="I1" s="26"/>
    </row>
    <row r="2" spans="1:9" s="1" customFormat="1" ht="24" customHeight="1" x14ac:dyDescent="0.25"/>
    <row r="3" spans="1:9" s="1" customFormat="1" ht="24" customHeight="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</row>
    <row r="4" spans="1:9" s="1" customFormat="1" ht="24" customHeight="1" x14ac:dyDescent="0.25">
      <c r="A4" s="50" t="s">
        <v>66</v>
      </c>
      <c r="B4" s="30"/>
      <c r="C4" s="30"/>
      <c r="D4" s="30"/>
      <c r="E4" s="30"/>
      <c r="F4" s="31"/>
      <c r="G4" s="32"/>
      <c r="H4" s="33"/>
      <c r="I4" s="34"/>
    </row>
    <row r="5" spans="1:9" s="2" customFormat="1" ht="30" customHeight="1" x14ac:dyDescent="0.25">
      <c r="A5" s="35" t="s">
        <v>1</v>
      </c>
      <c r="B5" s="35"/>
      <c r="C5" s="35"/>
      <c r="D5" s="35"/>
      <c r="E5" s="35"/>
      <c r="F5" s="36"/>
      <c r="G5" s="36"/>
      <c r="H5" s="36"/>
      <c r="I5" s="35"/>
    </row>
    <row r="6" spans="1:9" s="2" customFormat="1" ht="27" customHeight="1" x14ac:dyDescent="0.25">
      <c r="A6" s="7" t="s">
        <v>2</v>
      </c>
      <c r="B6" s="7" t="s">
        <v>3</v>
      </c>
      <c r="C6" s="37" t="s">
        <v>4</v>
      </c>
      <c r="D6" s="37"/>
      <c r="E6" s="7" t="s">
        <v>5</v>
      </c>
      <c r="F6" s="8" t="s">
        <v>6</v>
      </c>
      <c r="G6" s="8" t="s">
        <v>7</v>
      </c>
      <c r="H6" s="8" t="s">
        <v>8</v>
      </c>
      <c r="I6" s="7" t="s">
        <v>9</v>
      </c>
    </row>
    <row r="7" spans="1:9" s="3" customFormat="1" ht="39" customHeight="1" x14ac:dyDescent="0.25">
      <c r="A7" s="9">
        <v>1</v>
      </c>
      <c r="B7" s="9" t="s">
        <v>10</v>
      </c>
      <c r="C7" s="38"/>
      <c r="D7" s="39"/>
      <c r="E7" s="10" t="s">
        <v>11</v>
      </c>
      <c r="F7" s="11">
        <f>(1.5+6.775*2+1.8+6.75*2+2.9*2+3+5.35+5.25*6+14.2+6.7+3.075+2.925)*5.4-1.5*2.7*2-1.8*2.7*3-3*2.7-1.8*1.8*9-1.2*1.8-2.4*1.8-2.7*1.8</f>
        <v>484.37999999999994</v>
      </c>
      <c r="G7" s="11"/>
      <c r="H7" s="11"/>
      <c r="I7" s="9"/>
    </row>
    <row r="8" spans="1:9" s="3" customFormat="1" ht="39" customHeight="1" x14ac:dyDescent="0.25">
      <c r="A8" s="9">
        <v>2</v>
      </c>
      <c r="B8" s="9" t="s">
        <v>12</v>
      </c>
      <c r="C8" s="38"/>
      <c r="D8" s="39"/>
      <c r="E8" s="10" t="s">
        <v>13</v>
      </c>
      <c r="F8" s="11">
        <f>18+2</f>
        <v>20</v>
      </c>
      <c r="G8" s="11"/>
      <c r="H8" s="11"/>
      <c r="I8" s="9"/>
    </row>
    <row r="9" spans="1:9" s="3" customFormat="1" ht="39" customHeight="1" x14ac:dyDescent="0.25">
      <c r="A9" s="9">
        <v>3</v>
      </c>
      <c r="B9" s="9" t="s">
        <v>14</v>
      </c>
      <c r="C9" s="38"/>
      <c r="D9" s="39"/>
      <c r="E9" s="10" t="s">
        <v>13</v>
      </c>
      <c r="F9" s="11">
        <v>1</v>
      </c>
      <c r="G9" s="11"/>
      <c r="H9" s="11"/>
      <c r="I9" s="9" t="s">
        <v>15</v>
      </c>
    </row>
    <row r="10" spans="1:9" s="3" customFormat="1" ht="34" customHeight="1" x14ac:dyDescent="0.25">
      <c r="A10" s="9">
        <v>4</v>
      </c>
      <c r="B10" s="9" t="s">
        <v>16</v>
      </c>
      <c r="C10" s="38" t="s">
        <v>17</v>
      </c>
      <c r="D10" s="39"/>
      <c r="E10" s="9" t="s">
        <v>18</v>
      </c>
      <c r="F10" s="11">
        <f>((3.07+6.77+6.7+1.99+11.52+8.12+2.48+2.53+6.75+6.7+6.77+2.93+5.25+5.51*3+3+5.77+2.9+4.76)*5.4-0.9*2.1*10-1.5*2.1*5-1.5*1*3-1.5*1.2-1.2*2.1)*0.24</f>
        <v>125.05104000000003</v>
      </c>
      <c r="G10" s="11"/>
      <c r="H10" s="11"/>
      <c r="I10" s="9"/>
    </row>
    <row r="11" spans="1:9" s="3" customFormat="1" ht="34" customHeight="1" x14ac:dyDescent="0.25">
      <c r="A11" s="9">
        <v>5</v>
      </c>
      <c r="B11" s="9" t="s">
        <v>19</v>
      </c>
      <c r="C11" s="38" t="s">
        <v>20</v>
      </c>
      <c r="D11" s="39"/>
      <c r="E11" s="9" t="s">
        <v>18</v>
      </c>
      <c r="F11" s="11">
        <f>((1.5+6.78+1.8+1.99+2.9+2.91)*5.4+3*1.8+1.5*2.7-0.9*2.1*3)*0.2</f>
        <v>20.066400000000005</v>
      </c>
      <c r="G11" s="11"/>
      <c r="H11" s="11"/>
      <c r="I11" s="9"/>
    </row>
    <row r="12" spans="1:9" s="2" customFormat="1" ht="34" customHeight="1" x14ac:dyDescent="0.25">
      <c r="A12" s="9">
        <v>6</v>
      </c>
      <c r="B12" s="9" t="s">
        <v>21</v>
      </c>
      <c r="C12" s="38" t="s">
        <v>22</v>
      </c>
      <c r="D12" s="39"/>
      <c r="E12" s="10" t="s">
        <v>11</v>
      </c>
      <c r="F12" s="11">
        <f>(3.71*4+2.5+4.2+2.2*2+2.09+15+2*2+1.58)*5.4-0.9*2.1*8</f>
        <v>247.37400000000002</v>
      </c>
      <c r="G12" s="11"/>
      <c r="H12" s="11"/>
      <c r="I12" s="9" t="s">
        <v>23</v>
      </c>
    </row>
    <row r="13" spans="1:9" s="2" customFormat="1" ht="34" customHeight="1" x14ac:dyDescent="0.25">
      <c r="A13" s="9">
        <v>7</v>
      </c>
      <c r="B13" s="9" t="s">
        <v>24</v>
      </c>
      <c r="C13" s="38"/>
      <c r="D13" s="39"/>
      <c r="E13" s="10" t="s">
        <v>11</v>
      </c>
      <c r="F13" s="11">
        <f>F12*2</f>
        <v>494.74800000000005</v>
      </c>
      <c r="G13" s="11"/>
      <c r="H13" s="11"/>
      <c r="I13" s="9"/>
    </row>
    <row r="14" spans="1:9" s="3" customFormat="1" ht="34" customHeight="1" x14ac:dyDescent="0.25">
      <c r="A14" s="9">
        <v>8</v>
      </c>
      <c r="B14" s="9" t="s">
        <v>25</v>
      </c>
      <c r="C14" s="38"/>
      <c r="D14" s="39"/>
      <c r="E14" s="10" t="s">
        <v>26</v>
      </c>
      <c r="F14" s="11">
        <v>23</v>
      </c>
      <c r="G14" s="11"/>
      <c r="H14" s="11"/>
      <c r="I14" s="9"/>
    </row>
    <row r="15" spans="1:9" s="2" customFormat="1" ht="34" customHeight="1" x14ac:dyDescent="0.25">
      <c r="A15" s="9">
        <v>9</v>
      </c>
      <c r="B15" s="9" t="s">
        <v>27</v>
      </c>
      <c r="C15" s="38"/>
      <c r="D15" s="39"/>
      <c r="E15" s="10" t="s">
        <v>11</v>
      </c>
      <c r="F15" s="11">
        <f>(97.64)*3-1.5*2.1*4-1.5*1*3-1.5*1.2-0.9*2.1*8</f>
        <v>258.89999999999998</v>
      </c>
      <c r="G15" s="11"/>
      <c r="H15" s="11"/>
      <c r="I15" s="9" t="s">
        <v>28</v>
      </c>
    </row>
    <row r="16" spans="1:9" s="3" customFormat="1" ht="34" customHeight="1" x14ac:dyDescent="0.25">
      <c r="A16" s="9">
        <v>10</v>
      </c>
      <c r="B16" s="9" t="s">
        <v>29</v>
      </c>
      <c r="C16" s="38"/>
      <c r="D16" s="39"/>
      <c r="E16" s="10" t="s">
        <v>11</v>
      </c>
      <c r="F16" s="11">
        <f>((3.07+6.77+6.7+1.99+11.52+8.12+2.48+2.53+6.75+6.7+6.77+2.93+5.25+5.51*3+3+5.77+2.9+4.76)*5.4-0.9*2.1*10-1.5*2.1*5-1.5*1*3-1.5*1.2-1.2*2.1)*2+((1.5+6.78+1.8+1.99+2.9+2.91)*5.4+3*1.8+1.5*2.7-0.9*2.1*3)*2</f>
        <v>1242.7560000000003</v>
      </c>
      <c r="G16" s="11"/>
      <c r="H16" s="11"/>
      <c r="I16" s="9" t="s">
        <v>30</v>
      </c>
    </row>
    <row r="17" spans="1:11" s="2" customFormat="1" ht="34" customHeight="1" x14ac:dyDescent="0.25">
      <c r="A17" s="9">
        <v>11</v>
      </c>
      <c r="B17" s="9" t="s">
        <v>31</v>
      </c>
      <c r="C17" s="38"/>
      <c r="D17" s="39"/>
      <c r="E17" s="10" t="s">
        <v>11</v>
      </c>
      <c r="F17" s="11">
        <f>(226.65)*3-0.9*2.1*22-1.5*2.1*2-1.2*2.1-1.5*1*3-1.5*1.2-1.5*1.8-1.8*1.8-3*1.8</f>
        <v>611.91000000000008</v>
      </c>
      <c r="G17" s="11"/>
      <c r="H17" s="11"/>
      <c r="I17" s="9" t="s">
        <v>32</v>
      </c>
    </row>
    <row r="18" spans="1:11" s="2" customFormat="1" ht="34" customHeight="1" x14ac:dyDescent="0.25">
      <c r="A18" s="9">
        <v>12</v>
      </c>
      <c r="B18" s="9" t="s">
        <v>33</v>
      </c>
      <c r="C18" s="38"/>
      <c r="D18" s="39"/>
      <c r="E18" s="10" t="s">
        <v>11</v>
      </c>
      <c r="F18" s="11">
        <f>81.6*5.4-0.9*2.1*3-1.5*1.8-1.8*1.8-3*1.8-1.5*2.1*4</f>
        <v>411.03</v>
      </c>
      <c r="G18" s="11"/>
      <c r="H18" s="11"/>
      <c r="I18" s="9"/>
    </row>
    <row r="19" spans="1:11" s="2" customFormat="1" ht="60" customHeight="1" x14ac:dyDescent="0.25">
      <c r="A19" s="9">
        <v>13</v>
      </c>
      <c r="B19" s="12" t="s">
        <v>34</v>
      </c>
      <c r="C19" s="40" t="s">
        <v>35</v>
      </c>
      <c r="D19" s="40"/>
      <c r="E19" s="13" t="s">
        <v>36</v>
      </c>
      <c r="F19" s="14">
        <v>4</v>
      </c>
      <c r="G19" s="14"/>
      <c r="H19" s="11"/>
      <c r="I19" s="13"/>
    </row>
    <row r="20" spans="1:11" s="2" customFormat="1" ht="64" customHeight="1" x14ac:dyDescent="0.25">
      <c r="A20" s="9">
        <v>14</v>
      </c>
      <c r="B20" s="15" t="s">
        <v>37</v>
      </c>
      <c r="C20" s="41" t="s">
        <v>38</v>
      </c>
      <c r="D20" s="41"/>
      <c r="E20" s="10" t="s">
        <v>39</v>
      </c>
      <c r="F20" s="11">
        <f>20*4</f>
        <v>80</v>
      </c>
      <c r="G20" s="11"/>
      <c r="H20" s="11"/>
      <c r="I20" s="11"/>
    </row>
    <row r="21" spans="1:11" s="4" customFormat="1" ht="55" customHeight="1" x14ac:dyDescent="0.25">
      <c r="A21" s="9">
        <v>15</v>
      </c>
      <c r="B21" s="16" t="s">
        <v>40</v>
      </c>
      <c r="C21" s="42" t="s">
        <v>41</v>
      </c>
      <c r="D21" s="43"/>
      <c r="E21" s="17" t="s">
        <v>42</v>
      </c>
      <c r="F21" s="17">
        <v>2</v>
      </c>
      <c r="G21" s="17"/>
      <c r="H21" s="11"/>
      <c r="I21" s="17" t="s">
        <v>41</v>
      </c>
      <c r="K21" s="22"/>
    </row>
    <row r="22" spans="1:11" s="5" customFormat="1" ht="42" customHeight="1" x14ac:dyDescent="0.25">
      <c r="A22" s="9">
        <v>16</v>
      </c>
      <c r="B22" s="15" t="s">
        <v>43</v>
      </c>
      <c r="C22" s="41" t="s">
        <v>44</v>
      </c>
      <c r="D22" s="41"/>
      <c r="E22" s="10" t="s">
        <v>11</v>
      </c>
      <c r="F22" s="18">
        <f>174.96+(151.43)*0.1</f>
        <v>190.10300000000001</v>
      </c>
      <c r="G22" s="11"/>
      <c r="H22" s="11"/>
      <c r="I22" s="10" t="s">
        <v>45</v>
      </c>
    </row>
    <row r="23" spans="1:11" s="5" customFormat="1" ht="42" customHeight="1" x14ac:dyDescent="0.25">
      <c r="A23" s="9">
        <v>17</v>
      </c>
      <c r="B23" s="15" t="s">
        <v>46</v>
      </c>
      <c r="C23" s="41"/>
      <c r="D23" s="41"/>
      <c r="E23" s="10" t="s">
        <v>11</v>
      </c>
      <c r="F23" s="18">
        <f>174.96</f>
        <v>174.96</v>
      </c>
      <c r="G23" s="11"/>
      <c r="H23" s="11"/>
      <c r="I23" s="10" t="s">
        <v>47</v>
      </c>
    </row>
    <row r="24" spans="1:11" s="5" customFormat="1" ht="42" customHeight="1" x14ac:dyDescent="0.25">
      <c r="A24" s="9">
        <v>18</v>
      </c>
      <c r="B24" s="15" t="s">
        <v>48</v>
      </c>
      <c r="C24" s="44"/>
      <c r="D24" s="45"/>
      <c r="E24" s="10" t="s">
        <v>11</v>
      </c>
      <c r="F24" s="18">
        <f>128.74</f>
        <v>128.74</v>
      </c>
      <c r="G24" s="11"/>
      <c r="H24" s="11"/>
      <c r="I24" s="10" t="s">
        <v>47</v>
      </c>
    </row>
    <row r="25" spans="1:11" s="5" customFormat="1" ht="42" customHeight="1" x14ac:dyDescent="0.25">
      <c r="A25" s="9">
        <v>19</v>
      </c>
      <c r="B25" s="15" t="s">
        <v>49</v>
      </c>
      <c r="C25" s="44"/>
      <c r="D25" s="45"/>
      <c r="E25" s="10" t="s">
        <v>39</v>
      </c>
      <c r="F25" s="18">
        <f>172.89</f>
        <v>172.89</v>
      </c>
      <c r="G25" s="11"/>
      <c r="H25" s="11"/>
      <c r="I25" s="10" t="s">
        <v>47</v>
      </c>
    </row>
    <row r="26" spans="1:11" s="2" customFormat="1" ht="59.15" customHeight="1" x14ac:dyDescent="0.25">
      <c r="A26" s="9">
        <v>20</v>
      </c>
      <c r="B26" s="9" t="s">
        <v>50</v>
      </c>
      <c r="C26" s="41" t="s">
        <v>51</v>
      </c>
      <c r="D26" s="41"/>
      <c r="E26" s="10" t="s">
        <v>11</v>
      </c>
      <c r="F26" s="18">
        <f>F24+F23</f>
        <v>303.70000000000005</v>
      </c>
      <c r="G26" s="11"/>
      <c r="H26" s="11"/>
      <c r="I26" s="10" t="s">
        <v>47</v>
      </c>
    </row>
    <row r="27" spans="1:11" s="2" customFormat="1" ht="72" customHeight="1" x14ac:dyDescent="0.25">
      <c r="A27" s="9">
        <v>21</v>
      </c>
      <c r="B27" s="9" t="s">
        <v>52</v>
      </c>
      <c r="C27" s="44" t="s">
        <v>53</v>
      </c>
      <c r="D27" s="45"/>
      <c r="E27" s="10" t="s">
        <v>11</v>
      </c>
      <c r="F27" s="18">
        <f>F26</f>
        <v>303.70000000000005</v>
      </c>
      <c r="G27" s="11"/>
      <c r="H27" s="11"/>
      <c r="I27" s="10" t="s">
        <v>47</v>
      </c>
    </row>
    <row r="28" spans="1:11" s="2" customFormat="1" ht="51" customHeight="1" x14ac:dyDescent="0.25">
      <c r="A28" s="9">
        <v>22</v>
      </c>
      <c r="B28" s="9" t="s">
        <v>54</v>
      </c>
      <c r="C28" s="44" t="s">
        <v>55</v>
      </c>
      <c r="D28" s="45"/>
      <c r="E28" s="10" t="s">
        <v>56</v>
      </c>
      <c r="F28" s="18">
        <v>14</v>
      </c>
      <c r="G28" s="11"/>
      <c r="H28" s="11"/>
      <c r="I28" s="10" t="s">
        <v>47</v>
      </c>
    </row>
    <row r="29" spans="1:11" s="2" customFormat="1" ht="46" customHeight="1" x14ac:dyDescent="0.25">
      <c r="A29" s="9">
        <v>23</v>
      </c>
      <c r="B29" s="9" t="s">
        <v>57</v>
      </c>
      <c r="C29" s="44" t="s">
        <v>58</v>
      </c>
      <c r="D29" s="45"/>
      <c r="E29" s="10" t="s">
        <v>56</v>
      </c>
      <c r="F29" s="18">
        <v>1</v>
      </c>
      <c r="G29" s="11"/>
      <c r="H29" s="11"/>
      <c r="I29" s="10" t="s">
        <v>47</v>
      </c>
    </row>
    <row r="30" spans="1:11" s="2" customFormat="1" ht="46" customHeight="1" x14ac:dyDescent="0.25">
      <c r="A30" s="9">
        <v>23</v>
      </c>
      <c r="B30" s="9" t="s">
        <v>57</v>
      </c>
      <c r="C30" s="44" t="s">
        <v>59</v>
      </c>
      <c r="D30" s="45"/>
      <c r="E30" s="10" t="s">
        <v>56</v>
      </c>
      <c r="F30" s="18">
        <v>1</v>
      </c>
      <c r="G30" s="11"/>
      <c r="H30" s="11"/>
      <c r="I30" s="10" t="s">
        <v>47</v>
      </c>
    </row>
    <row r="31" spans="1:11" s="2" customFormat="1" ht="46" customHeight="1" x14ac:dyDescent="0.25">
      <c r="A31" s="9">
        <v>24</v>
      </c>
      <c r="B31" s="19" t="s">
        <v>60</v>
      </c>
      <c r="C31" s="46" t="s">
        <v>61</v>
      </c>
      <c r="D31" s="46"/>
      <c r="E31" s="19" t="s">
        <v>13</v>
      </c>
      <c r="F31" s="20">
        <v>3</v>
      </c>
      <c r="G31" s="20"/>
      <c r="H31" s="20"/>
      <c r="I31" s="23"/>
    </row>
    <row r="32" spans="1:11" s="2" customFormat="1" ht="40" customHeight="1" x14ac:dyDescent="0.25">
      <c r="A32" s="9">
        <v>25</v>
      </c>
      <c r="B32" s="9" t="s">
        <v>62</v>
      </c>
      <c r="C32" s="44"/>
      <c r="D32" s="45"/>
      <c r="E32" s="10" t="s">
        <v>42</v>
      </c>
      <c r="F32" s="18">
        <v>1</v>
      </c>
      <c r="G32" s="11"/>
      <c r="H32" s="11"/>
      <c r="I32" s="10"/>
    </row>
    <row r="33" spans="1:9" s="2" customFormat="1" ht="29.15" customHeight="1" x14ac:dyDescent="0.25">
      <c r="A33" s="47" t="s">
        <v>63</v>
      </c>
      <c r="B33" s="47"/>
      <c r="C33" s="47"/>
      <c r="D33" s="47"/>
      <c r="E33" s="47"/>
      <c r="F33" s="48"/>
      <c r="G33" s="48"/>
      <c r="H33" s="21"/>
      <c r="I33" s="24"/>
    </row>
    <row r="35" spans="1:9" s="4" customFormat="1" ht="15" x14ac:dyDescent="0.25">
      <c r="A35" s="4" t="s">
        <v>64</v>
      </c>
    </row>
  </sheetData>
  <mergeCells count="32">
    <mergeCell ref="C32:D32"/>
    <mergeCell ref="A33:G33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1:I1"/>
    <mergeCell ref="A3:I3"/>
    <mergeCell ref="A4:I4"/>
    <mergeCell ref="A5:I5"/>
    <mergeCell ref="C6:D6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装修及水电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Chen Junan 陈俊安</cp:lastModifiedBy>
  <dcterms:created xsi:type="dcterms:W3CDTF">2023-03-08T06:05:00Z</dcterms:created>
  <dcterms:modified xsi:type="dcterms:W3CDTF">2023-09-30T12:57:09Z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1D70D141FBC049909826313A8A86B2A0</vt:lpwstr>
  </property>
  <property fmtid="{D5CDD505-2E9C-101B-9397-08002B2CF9AE}" pid="3" name="KSOProductBuildVer">
    <vt:lpwstr>2052-12.1.0.15374</vt:lpwstr>
  </property>
</Properties>
</file>